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grupowe\wielicka\supermegabaza\2021-2027_FEM\23. Regulamin wyboru\2.5.A_2025_straz gminna\1. zmiana_04.25\"/>
    </mc:Choice>
  </mc:AlternateContent>
  <bookViews>
    <workbookView xWindow="0" yWindow="0" windowWidth="28800" windowHeight="11700"/>
  </bookViews>
  <sheets>
    <sheet name="Arkusz1" sheetId="1" r:id="rId1"/>
    <sheet name="Arkusz2" sheetId="2" r:id="rId2"/>
  </sheets>
  <definedNames>
    <definedName name="_xlnm.Print_Area" localSheetId="0">Arkusz1!$A$1:$H$23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D22" i="1"/>
  <c r="G21" i="1"/>
  <c r="E21" i="1"/>
  <c r="H21" i="1" s="1"/>
  <c r="G20" i="1"/>
  <c r="E20" i="1"/>
  <c r="G19" i="1"/>
  <c r="E19" i="1"/>
  <c r="H19" i="1" s="1"/>
  <c r="H22" i="1" l="1"/>
  <c r="E5" i="1" s="1"/>
  <c r="B13" i="1" s="1"/>
  <c r="B14" i="1" s="1"/>
  <c r="H20" i="1"/>
  <c r="E22" i="1"/>
  <c r="G22" i="1"/>
  <c r="C13" i="1" l="1"/>
</calcChain>
</file>

<file path=xl/sharedStrings.xml><?xml version="1.0" encoding="utf-8"?>
<sst xmlns="http://schemas.openxmlformats.org/spreadsheetml/2006/main" count="24" uniqueCount="23">
  <si>
    <t xml:space="preserve">KALKULACJA KOSZTÓW - projekt Typ A Zapewnienie wyposażenia sprzętowego straży gminnych/międzygminnych w zakresie przeprowadzanych kontroli przestrzegania przepisów ochrony środowiska  </t>
  </si>
  <si>
    <t>ŁĄCZNE KOSZTY:</t>
  </si>
  <si>
    <t>Rok</t>
  </si>
  <si>
    <t>etat</t>
  </si>
  <si>
    <t>m/brutto</t>
  </si>
  <si>
    <t>brutto</t>
  </si>
  <si>
    <t>koszty pr-cy + fundusz pracy miesięczne</t>
  </si>
  <si>
    <t>koszty pr-cy + fundusz pracy rocznie</t>
  </si>
  <si>
    <t>ŁĄCZNY KOSZT:</t>
  </si>
  <si>
    <t>SUMA:</t>
  </si>
  <si>
    <t>MAX. KWOTA DOFINANSOWANIA:</t>
  </si>
  <si>
    <t>* ujęto dodatkowe wynagrodzenie roczne, nagrody, odpis na ZFŚS, składkę PPK</t>
  </si>
  <si>
    <t>KALKULACJA KOSZTÓW - zatrudnienie strażnika gminnego</t>
  </si>
  <si>
    <t>1. Koszt zatrudnienia strażnika gminnego (3 lata)</t>
  </si>
  <si>
    <t>2. Zakup sprzętu do prowadzenia kontroli (zakres i rodzaj wskazany w SzOP)</t>
  </si>
  <si>
    <t xml:space="preserve">3. Zakup/wynajem dronów </t>
  </si>
  <si>
    <t>5. Koszty biegłych, ekspertów i opracowań eksperckich do prowadzonych kontroli i postępowań, koszty analizy próbek</t>
  </si>
  <si>
    <t>6. Wydruk materiałów informacyjnych (ulotki, broszury) o wymaganiach przepisów i dostępnych dofinansowaniach</t>
  </si>
  <si>
    <t>7. Udział w szkoleniach/kursach dotyczących procedury poboru próbek, prawidłowego prowadzenia kontroli i postępowania w razie wykrycia naruszeń, w szkoleniach z obsługi zakupionego sprzętu</t>
  </si>
  <si>
    <t>Rodzaj kosztu</t>
  </si>
  <si>
    <t>Kwota butto PLN</t>
  </si>
  <si>
    <r>
      <t xml:space="preserve">4. Zakup pojazdu zasilanego energią elektryczną lub wodorem na potrzeby prowadzenia kontroli </t>
    </r>
    <r>
      <rPr>
        <b/>
        <sz val="11"/>
        <color rgb="FFFF0000"/>
        <rFont val="Calibri"/>
        <family val="2"/>
        <charset val="238"/>
        <scheme val="minor"/>
      </rPr>
      <t>wraz/lub</t>
    </r>
    <r>
      <rPr>
        <b/>
        <sz val="11"/>
        <color theme="1"/>
        <rFont val="Calibri"/>
        <family val="2"/>
        <charset val="238"/>
        <scheme val="minor"/>
      </rPr>
      <t xml:space="preserve"> z zakupem i instalacją stacji ładowania pojazdu elektrycznego </t>
    </r>
  </si>
  <si>
    <t>Załącznik nr 1 
do Uchwały Nr 856/25 ZWM
z dnia 15 kwietnia 2025 r.
Załącznik nr 3
do Regulaminu wyboru projektów
nr FEMP.02.05-IZ.00-023/25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</si>
</sst>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>
      <alignment vertical="center" wrapText="1"/>
    </xf>
    <xf numFmtId="9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4" fillId="0" borderId="1" xfId="0" applyFont="1" applyBorder="1"/>
    <xf numFmtId="4" fontId="5" fillId="0" borderId="1" xfId="0" applyNumberFormat="1" applyFont="1" applyBorder="1"/>
    <xf numFmtId="0" fontId="6" fillId="0" borderId="0" xfId="0" applyFont="1"/>
    <xf numFmtId="0" fontId="2" fillId="0" borderId="0" xfId="0" applyFont="1" applyBorder="1"/>
    <xf numFmtId="0" fontId="2" fillId="0" borderId="0" xfId="0" applyFont="1"/>
    <xf numFmtId="4" fontId="7" fillId="0" borderId="1" xfId="0" applyNumberFormat="1" applyFont="1" applyBorder="1" applyAlignment="1">
      <alignment horizontal="center"/>
    </xf>
    <xf numFmtId="4" fontId="0" fillId="0" borderId="0" xfId="0" applyNumberFormat="1"/>
    <xf numFmtId="2" fontId="0" fillId="0" borderId="0" xfId="0" applyNumberFormat="1"/>
    <xf numFmtId="9" fontId="0" fillId="0" borderId="1" xfId="0" applyNumberFormat="1" applyBorder="1"/>
    <xf numFmtId="4" fontId="9" fillId="3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4" fontId="4" fillId="0" borderId="1" xfId="0" applyNumberFormat="1" applyFont="1" applyFill="1" applyBorder="1" applyAlignment="1">
      <alignment horizontal="center"/>
    </xf>
    <xf numFmtId="0" fontId="10" fillId="0" borderId="0" xfId="0" applyFont="1" applyFill="1" applyBorder="1"/>
    <xf numFmtId="4" fontId="11" fillId="0" borderId="0" xfId="0" applyNumberFormat="1" applyFont="1" applyFill="1" applyBorder="1"/>
    <xf numFmtId="0" fontId="8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0" borderId="0" xfId="0" applyFont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9526</xdr:rowOff>
    </xdr:from>
    <xdr:to>
      <xdr:col>7</xdr:col>
      <xdr:colOff>718955</xdr:colOff>
      <xdr:row>1</xdr:row>
      <xdr:rowOff>433942</xdr:rowOff>
    </xdr:to>
    <xdr:pic>
      <xdr:nvPicPr>
        <xdr:cNvPr id="3" name="Obraz 2" descr="Zestawienie logotypów zawierające od lewej: znak Funduszy Europejskich z podpisem Fundusze Europejskie dla Małopolski, flaga Rzeczypospolitej Polskiej, flaga Unii Europejskiej z podpisem dofinansowane przez Unię Europejską oraz logotyp Województwa Małopolskiego." title="Zestawienie logotypó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6"/>
          <a:ext cx="7156206" cy="614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view="pageBreakPreview" zoomScale="80" zoomScaleNormal="80" zoomScaleSheetLayoutView="80" workbookViewId="0">
      <selection activeCell="H3" sqref="H3"/>
    </sheetView>
  </sheetViews>
  <sheetFormatPr defaultRowHeight="14.4" x14ac:dyDescent="0.3"/>
  <cols>
    <col min="1" max="1" width="23" customWidth="1"/>
    <col min="2" max="2" width="12" customWidth="1"/>
    <col min="4" max="4" width="13" customWidth="1"/>
    <col min="5" max="5" width="10.44140625" bestFit="1" customWidth="1"/>
    <col min="6" max="6" width="12.33203125" customWidth="1"/>
    <col min="7" max="7" width="19.5546875" bestFit="1" customWidth="1"/>
    <col min="8" max="8" width="16.88671875" customWidth="1"/>
    <col min="9" max="9" width="15.5546875" customWidth="1"/>
    <col min="10" max="10" width="14.5546875" customWidth="1"/>
    <col min="11" max="11" width="10" bestFit="1" customWidth="1"/>
  </cols>
  <sheetData>
    <row r="1" spans="1:8" ht="15" customHeight="1" x14ac:dyDescent="0.3">
      <c r="A1" s="11"/>
      <c r="B1" s="11"/>
      <c r="C1" s="11"/>
      <c r="D1" s="11"/>
      <c r="E1" s="11"/>
      <c r="F1" s="11"/>
      <c r="G1" s="11"/>
      <c r="H1" s="11"/>
    </row>
    <row r="2" spans="1:8" ht="132" customHeight="1" x14ac:dyDescent="0.3">
      <c r="A2" s="33" t="s">
        <v>22</v>
      </c>
      <c r="B2" s="33"/>
      <c r="C2" s="33"/>
      <c r="D2" s="33"/>
      <c r="E2" s="33"/>
      <c r="F2" s="33"/>
      <c r="G2" s="33"/>
      <c r="H2" s="17"/>
    </row>
    <row r="3" spans="1:8" ht="44.25" customHeight="1" x14ac:dyDescent="0.3">
      <c r="A3" s="30" t="s">
        <v>0</v>
      </c>
      <c r="B3" s="31"/>
      <c r="C3" s="31"/>
      <c r="D3" s="31"/>
      <c r="E3" s="31"/>
      <c r="F3" s="32"/>
    </row>
    <row r="4" spans="1:8" ht="15" customHeight="1" x14ac:dyDescent="0.3">
      <c r="A4" s="26" t="s">
        <v>19</v>
      </c>
      <c r="B4" s="27"/>
      <c r="C4" s="27"/>
      <c r="D4" s="28"/>
      <c r="E4" s="29" t="s">
        <v>20</v>
      </c>
      <c r="F4" s="29"/>
      <c r="G4" s="19"/>
    </row>
    <row r="5" spans="1:8" ht="15" customHeight="1" x14ac:dyDescent="0.3">
      <c r="A5" s="23" t="s">
        <v>13</v>
      </c>
      <c r="B5" s="23"/>
      <c r="C5" s="23"/>
      <c r="D5" s="23"/>
      <c r="E5" s="22">
        <f>H22</f>
        <v>276368.40000000002</v>
      </c>
      <c r="F5" s="22"/>
      <c r="G5" s="20"/>
    </row>
    <row r="6" spans="1:8" ht="34.950000000000003" customHeight="1" x14ac:dyDescent="0.3">
      <c r="A6" s="21" t="s">
        <v>14</v>
      </c>
      <c r="B6" s="21"/>
      <c r="C6" s="21"/>
      <c r="D6" s="21"/>
      <c r="E6" s="22">
        <v>60000</v>
      </c>
      <c r="F6" s="22"/>
      <c r="G6" s="20"/>
      <c r="H6" s="13"/>
    </row>
    <row r="7" spans="1:8" ht="28.5" customHeight="1" x14ac:dyDescent="0.3">
      <c r="A7" s="21" t="s">
        <v>15</v>
      </c>
      <c r="B7" s="21"/>
      <c r="C7" s="21"/>
      <c r="D7" s="21"/>
      <c r="E7" s="22">
        <v>100000</v>
      </c>
      <c r="F7" s="22"/>
      <c r="G7" s="20"/>
    </row>
    <row r="8" spans="1:8" ht="59.4" customHeight="1" x14ac:dyDescent="0.3">
      <c r="A8" s="21" t="s">
        <v>21</v>
      </c>
      <c r="B8" s="21"/>
      <c r="C8" s="21"/>
      <c r="D8" s="21"/>
      <c r="E8" s="22">
        <v>204513.95</v>
      </c>
      <c r="F8" s="22"/>
      <c r="G8" s="20"/>
    </row>
    <row r="9" spans="1:8" ht="33" customHeight="1" x14ac:dyDescent="0.3">
      <c r="A9" s="23" t="s">
        <v>16</v>
      </c>
      <c r="B9" s="23"/>
      <c r="C9" s="23"/>
      <c r="D9" s="23"/>
      <c r="E9" s="22">
        <v>55000</v>
      </c>
      <c r="F9" s="22"/>
      <c r="G9" s="20"/>
    </row>
    <row r="10" spans="1:8" ht="45" customHeight="1" x14ac:dyDescent="0.3">
      <c r="A10" s="23" t="s">
        <v>17</v>
      </c>
      <c r="B10" s="23"/>
      <c r="C10" s="23"/>
      <c r="D10" s="23"/>
      <c r="E10" s="22">
        <v>4000</v>
      </c>
      <c r="F10" s="22"/>
      <c r="G10" s="20"/>
    </row>
    <row r="11" spans="1:8" ht="58.5" customHeight="1" x14ac:dyDescent="0.3">
      <c r="A11" s="23" t="s">
        <v>18</v>
      </c>
      <c r="B11" s="23"/>
      <c r="C11" s="23"/>
      <c r="D11" s="23"/>
      <c r="E11" s="22">
        <v>6000</v>
      </c>
      <c r="F11" s="22"/>
      <c r="G11" s="20"/>
    </row>
    <row r="13" spans="1:8" x14ac:dyDescent="0.3">
      <c r="A13" s="1" t="s">
        <v>1</v>
      </c>
      <c r="B13" s="12">
        <f xml:space="preserve"> SUM(E5:F11)</f>
        <v>705882.35000000009</v>
      </c>
      <c r="C13" s="15">
        <f>B13*C14/B14</f>
        <v>1</v>
      </c>
      <c r="D13" s="20"/>
      <c r="E13" s="13"/>
    </row>
    <row r="14" spans="1:8" ht="27.75" customHeight="1" x14ac:dyDescent="0.3">
      <c r="A14" s="1" t="s">
        <v>10</v>
      </c>
      <c r="B14" s="16">
        <f>B13*C14</f>
        <v>599999.99750000006</v>
      </c>
      <c r="C14" s="15">
        <v>0.85</v>
      </c>
      <c r="D14" s="20"/>
      <c r="E14" s="14"/>
    </row>
    <row r="15" spans="1:8" x14ac:dyDescent="0.3">
      <c r="C15" s="2"/>
    </row>
    <row r="17" spans="1:9" x14ac:dyDescent="0.3">
      <c r="A17" s="25" t="s">
        <v>12</v>
      </c>
      <c r="B17" s="25"/>
      <c r="C17" s="25"/>
      <c r="D17" s="25"/>
      <c r="E17" s="25"/>
      <c r="F17" s="25"/>
      <c r="G17" s="25"/>
      <c r="H17" s="25"/>
      <c r="I17" s="9"/>
    </row>
    <row r="18" spans="1:9" ht="41.4" x14ac:dyDescent="0.3">
      <c r="A18" s="24" t="s">
        <v>13</v>
      </c>
      <c r="B18" s="3" t="s">
        <v>2</v>
      </c>
      <c r="C18" s="3" t="s">
        <v>3</v>
      </c>
      <c r="D18" s="4" t="s">
        <v>4</v>
      </c>
      <c r="E18" s="4" t="s">
        <v>5</v>
      </c>
      <c r="F18" s="5" t="s">
        <v>6</v>
      </c>
      <c r="G18" s="5" t="s">
        <v>7</v>
      </c>
      <c r="H18" s="5" t="s">
        <v>8</v>
      </c>
      <c r="I18" s="10"/>
    </row>
    <row r="19" spans="1:9" x14ac:dyDescent="0.3">
      <c r="A19" s="24"/>
      <c r="B19" s="3">
        <v>2025</v>
      </c>
      <c r="C19" s="3">
        <v>1</v>
      </c>
      <c r="D19" s="6">
        <v>5000</v>
      </c>
      <c r="E19" s="6">
        <f>D19*14</f>
        <v>70000</v>
      </c>
      <c r="F19" s="6">
        <v>982</v>
      </c>
      <c r="G19" s="6">
        <f>F19*14</f>
        <v>13748</v>
      </c>
      <c r="H19" s="6">
        <f>E19+G19</f>
        <v>83748</v>
      </c>
      <c r="I19" s="10"/>
    </row>
    <row r="20" spans="1:9" x14ac:dyDescent="0.3">
      <c r="A20" s="24"/>
      <c r="B20" s="3">
        <v>2026</v>
      </c>
      <c r="C20" s="3">
        <v>1</v>
      </c>
      <c r="D20" s="6">
        <v>5500</v>
      </c>
      <c r="E20" s="6">
        <f>D20*14</f>
        <v>77000</v>
      </c>
      <c r="F20" s="6">
        <v>1080.2</v>
      </c>
      <c r="G20" s="6">
        <f>F20*14</f>
        <v>15122.800000000001</v>
      </c>
      <c r="H20" s="6">
        <f>E20+G20</f>
        <v>92122.8</v>
      </c>
      <c r="I20" s="10"/>
    </row>
    <row r="21" spans="1:9" x14ac:dyDescent="0.3">
      <c r="A21" s="24"/>
      <c r="B21" s="3">
        <v>2027</v>
      </c>
      <c r="C21" s="3">
        <v>1</v>
      </c>
      <c r="D21" s="6">
        <v>6000</v>
      </c>
      <c r="E21" s="6">
        <f>D21*14</f>
        <v>84000</v>
      </c>
      <c r="F21" s="6">
        <v>1178.4000000000001</v>
      </c>
      <c r="G21" s="6">
        <f>F21*14</f>
        <v>16497.600000000002</v>
      </c>
      <c r="H21" s="6">
        <f>E21+G21</f>
        <v>100497.60000000001</v>
      </c>
      <c r="I21" s="10"/>
    </row>
    <row r="22" spans="1:9" x14ac:dyDescent="0.3">
      <c r="A22" s="24"/>
      <c r="B22" s="7" t="s">
        <v>9</v>
      </c>
      <c r="C22" s="3"/>
      <c r="D22" s="8">
        <f>SUM(D19:D21)</f>
        <v>16500</v>
      </c>
      <c r="E22" s="8">
        <f>SUM(E19:E21)</f>
        <v>231000</v>
      </c>
      <c r="F22" s="8">
        <f>SUM(F19:F21)</f>
        <v>3240.6</v>
      </c>
      <c r="G22" s="8">
        <f>SUM(G19:G21)</f>
        <v>45368.400000000009</v>
      </c>
      <c r="H22" s="18">
        <f>SUM(H19:H21)</f>
        <v>276368.40000000002</v>
      </c>
      <c r="I22" s="11"/>
    </row>
    <row r="23" spans="1:9" x14ac:dyDescent="0.3">
      <c r="D23" s="11" t="s">
        <v>11</v>
      </c>
    </row>
    <row r="24" spans="1:9" x14ac:dyDescent="0.3">
      <c r="G24" s="13"/>
      <c r="H24" s="13"/>
    </row>
  </sheetData>
  <mergeCells count="20">
    <mergeCell ref="A4:D4"/>
    <mergeCell ref="E4:F4"/>
    <mergeCell ref="A3:F3"/>
    <mergeCell ref="A2:G2"/>
    <mergeCell ref="A6:D6"/>
    <mergeCell ref="A18:A22"/>
    <mergeCell ref="A9:D9"/>
    <mergeCell ref="E9:F9"/>
    <mergeCell ref="A10:D10"/>
    <mergeCell ref="E10:F10"/>
    <mergeCell ref="A11:D11"/>
    <mergeCell ref="E11:F11"/>
    <mergeCell ref="A17:H17"/>
    <mergeCell ref="A8:D8"/>
    <mergeCell ref="E6:F6"/>
    <mergeCell ref="E8:F8"/>
    <mergeCell ref="A5:D5"/>
    <mergeCell ref="E5:F5"/>
    <mergeCell ref="A7:D7"/>
    <mergeCell ref="E7:F7"/>
  </mergeCells>
  <pageMargins left="0.7" right="0.7" top="0.75" bottom="0.75" header="0.3" footer="0.3"/>
  <pageSetup paperSize="9" scale="75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>UMWM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Przepiórka, Kinga</dc:creator>
  <cp:lastModifiedBy>Zdziebko, Katarzyna</cp:lastModifiedBy>
  <dcterms:created xsi:type="dcterms:W3CDTF">2023-09-04T07:42:38Z</dcterms:created>
  <dcterms:modified xsi:type="dcterms:W3CDTF">2025-04-17T10:39:34Z</dcterms:modified>
</cp:coreProperties>
</file>